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  <sheet name="Πινακάς 8" sheetId="2" r:id="rId2"/>
  </sheets>
  <definedNames>
    <definedName name="_xlnm.Print_Area" localSheetId="0">'Πίνακας 7'!$A$1:$U$31</definedName>
    <definedName name="_xlnm.Print_Area" localSheetId="1">'Πινακάς 8'!$A$1:$S$31</definedName>
  </definedNames>
  <calcPr fullCalcOnLoad="1"/>
</workbook>
</file>

<file path=xl/sharedStrings.xml><?xml version="1.0" encoding="utf-8"?>
<sst xmlns="http://schemas.openxmlformats.org/spreadsheetml/2006/main" count="112" uniqueCount="34">
  <si>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</si>
  <si>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</si>
  <si>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</si>
  <si>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</si>
  <si>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</si>
  <si>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</si>
  <si>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</si>
  <si>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</si>
  <si>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</si>
  <si>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</si>
  <si>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</si>
  <si>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</si>
  <si>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</si>
  <si>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>Ανώτερη Εκπαίδευση</t>
  </si>
  <si>
    <t xml:space="preserve">ΣΥΝΟΛΟ 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</si>
  <si>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</si>
  <si>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</si>
  <si>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</si>
  <si>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</si>
  <si>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</si>
  <si>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</si>
  <si>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</si>
  <si>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</si>
  <si>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</si>
  <si>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</si>
  <si>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Απασχόληση</t>
  </si>
  <si>
    <t>% μεταβολή</t>
  </si>
  <si>
    <t>58R</t>
  </si>
  <si>
    <t>53R</t>
  </si>
  <si>
    <t>Τριτοβάθμια Εκπαίδ.</t>
  </si>
  <si>
    <t>Μεταβολή 2011-2012</t>
  </si>
  <si>
    <t>Ιούλιος 2011</t>
  </si>
  <si>
    <t>ΠΙΝΑΚΑΣ 8: ΕΓΓΕΓΡΑΜΜΕΝΗ ΑΝΕΡΓΙΑ ΚΑΤΑ ΗΛΙΚΙΑ ΚΑΙ ΜΟΡΦΩΤΙΚΟ ΕΠΙΠΕΔΟ ΚΑΤΑ ΤΟΝ ΙΟΥΛΙΟ ΤΟΥ 2012</t>
  </si>
  <si>
    <t>ΠΙΝΑΚΑΣ 7: ΕΓΓΕΓΡΑΜΜΕΝΗ ΑΝΕΡΓΙΑ ΚΑΤΑ ΗΛΙΚΙΑ ΚΑΙ ΔΙΑΡΚΕΙΑ ΚΑΤΑ ΤΟΝ ΙΟΥΛΙΟ ΤΟΥ 2012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</si>
</sst>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.75"/>
      <color indexed="8"/>
      <name val="Arial"/>
      <family val="2"/>
    </font>
    <font>
      <sz val="10"/>
      <color indexed="8"/>
      <name val="Arial"/>
      <family val="2"/>
    </font>
    <font>
      <sz val="6.2"/>
      <color indexed="8"/>
      <name val="Arial"/>
      <family val="2"/>
    </font>
    <font>
      <sz val="8.25"/>
      <color indexed="8"/>
      <name val="Arial"/>
      <family val="2"/>
    </font>
    <font>
      <b/>
      <sz val="5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0" fillId="0" borderId="14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2" fontId="1" fillId="0" borderId="13" xfId="0" applyNumberFormat="1" applyFont="1" applyBorder="1" applyAlignment="1">
      <alignment/>
    </xf>
    <xf numFmtId="0" fontId="1" fillId="0" borderId="20" xfId="0" applyFont="1" applyBorder="1" applyAlignment="1">
      <alignment/>
    </xf>
    <xf numFmtId="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3" fontId="1" fillId="33" borderId="19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192" fontId="0" fillId="0" borderId="16" xfId="60" applyNumberFormat="1" applyFont="1" applyBorder="1" applyAlignment="1">
      <alignment/>
    </xf>
    <xf numFmtId="192" fontId="0" fillId="0" borderId="14" xfId="6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92" fontId="0" fillId="0" borderId="14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26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9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9" fontId="1" fillId="0" borderId="20" xfId="60" applyFont="1" applyBorder="1" applyAlignment="1">
      <alignment/>
    </xf>
    <xf numFmtId="9" fontId="1" fillId="0" borderId="19" xfId="60" applyFont="1" applyFill="1" applyBorder="1" applyAlignment="1">
      <alignment/>
    </xf>
    <xf numFmtId="9" fontId="1" fillId="0" borderId="20" xfId="60" applyFont="1" applyFill="1" applyBorder="1" applyAlignment="1">
      <alignment/>
    </xf>
    <xf numFmtId="9" fontId="1" fillId="0" borderId="28" xfId="6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22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9" fontId="1" fillId="0" borderId="2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33" borderId="19" xfId="60" applyFont="1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/>
    </xf>
    <xf numFmtId="9" fontId="0" fillId="0" borderId="29" xfId="0" applyNumberFormat="1" applyFont="1" applyBorder="1" applyAlignment="1">
      <alignment/>
    </xf>
    <xf numFmtId="9" fontId="0" fillId="0" borderId="26" xfId="60" applyFont="1" applyFill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16" xfId="60" applyFont="1" applyFill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14" xfId="60" applyFont="1" applyFill="1" applyBorder="1" applyAlignment="1">
      <alignment/>
    </xf>
    <xf numFmtId="9" fontId="0" fillId="0" borderId="24" xfId="60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9" fontId="0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4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9" fontId="1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92" fontId="1" fillId="0" borderId="0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92" fontId="0" fillId="0" borderId="35" xfId="0" applyNumberFormat="1" applyFont="1" applyBorder="1" applyAlignment="1">
      <alignment/>
    </xf>
    <xf numFmtId="192" fontId="0" fillId="0" borderId="36" xfId="0" applyNumberFormat="1" applyFont="1" applyBorder="1" applyAlignment="1">
      <alignment/>
    </xf>
    <xf numFmtId="192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9" fontId="1" fillId="0" borderId="0" xfId="6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Ιούλιο του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7'!$AJ$4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7'!$AK$3:$AS$3</c:f>
              <c:strCache/>
            </c:strRef>
          </c:cat>
          <c:val>
            <c:numRef>
              <c:f>'Πίνακας 7'!$AK$4:$AS$4</c:f>
              <c:numCache/>
            </c:numRef>
          </c:val>
        </c:ser>
        <c:ser>
          <c:idx val="1"/>
          <c:order val="1"/>
          <c:tx>
            <c:strRef>
              <c:f>'Πίνακας 7'!$AJ$5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7'!$AK$3:$AS$3</c:f>
              <c:strCache/>
            </c:strRef>
          </c:cat>
          <c:val>
            <c:numRef>
              <c:f>'Πίνακας 7'!$AK$5:$AS$5</c:f>
              <c:numCache/>
            </c:numRef>
          </c:val>
        </c:ser>
        <c:ser>
          <c:idx val="2"/>
          <c:order val="2"/>
          <c:tx>
            <c:strRef>
              <c:f>'Πίνακας 7'!$AJ$6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7'!$AK$3:$AS$3</c:f>
              <c:strCache/>
            </c:strRef>
          </c:cat>
          <c:val>
            <c:numRef>
              <c:f>'Πίνακας 7'!$AK$6:$AS$6</c:f>
              <c:numCache/>
            </c:numRef>
          </c:val>
        </c:ser>
        <c:ser>
          <c:idx val="3"/>
          <c:order val="3"/>
          <c:tx>
            <c:strRef>
              <c:f>'Πίνακας 7'!$AJ$7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7'!$AK$3:$AS$3</c:f>
              <c:strCache/>
            </c:strRef>
          </c:cat>
          <c:val>
            <c:numRef>
              <c:f>'Πίνακας 7'!$AK$7:$AS$7</c:f>
              <c:numCache/>
            </c:numRef>
          </c:val>
        </c:ser>
        <c:ser>
          <c:idx val="4"/>
          <c:order val="4"/>
          <c:tx>
            <c:strRef>
              <c:f>'Πίνακας 7'!$AJ$8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7'!$AK$3:$AS$3</c:f>
              <c:strCache/>
            </c:strRef>
          </c:cat>
          <c:val>
            <c:numRef>
              <c:f>'Πίνακας 7'!$AK$8:$AS$8</c:f>
              <c:numCache/>
            </c:numRef>
          </c:val>
        </c:ser>
        <c:overlap val="100"/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12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εγγεγραμμένων ανέργων κατά Μορφωτικό Επίπεδο κατά τον Ιούλιο του 2011 και 2012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525"/>
          <c:w val="1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'Πινακάς 8'!$AI$9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8'!$AH$10:$AH$14</c:f>
              <c:strCache/>
            </c:strRef>
          </c:cat>
          <c:val>
            <c:numRef>
              <c:f>'Πινακάς 8'!$AI$10:$AI$14</c:f>
              <c:numCache/>
            </c:numRef>
          </c:val>
        </c:ser>
        <c:ser>
          <c:idx val="1"/>
          <c:order val="1"/>
          <c:tx>
            <c:strRef>
              <c:f>'Πινακάς 8'!$AJ$9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27%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 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   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'Πινακάς 8'!$AH$10:$AH$14</c:f>
              <c:strCache/>
            </c:strRef>
          </c:cat>
          <c:val>
            <c:numRef>
              <c:f>'Πινακάς 8'!$AJ$10:$AJ$14</c:f>
              <c:numCache/>
            </c:numRef>
          </c:val>
        </c:ser>
        <c:axId val="41595910"/>
        <c:axId val="38818871"/>
      </c:bar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9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2"/>
          <c:w val="0.216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κατά τον Ιούλιο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273"/>
          <c:w val="0.988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8'!$AH$5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8'!$AI$4:$AP$4</c:f>
              <c:strCache/>
            </c:strRef>
          </c:cat>
          <c:val>
            <c:numRef>
              <c:f>'Πινακάς 8'!$AI$5:$AP$5</c:f>
              <c:numCache/>
            </c:numRef>
          </c:val>
          <c:smooth val="0"/>
        </c:ser>
        <c:ser>
          <c:idx val="1"/>
          <c:order val="1"/>
          <c:tx>
            <c:strRef>
              <c:f>'Πινακάς 8'!$AH$6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8'!$AI$4:$AP$4</c:f>
              <c:strCache/>
            </c:strRef>
          </c:cat>
          <c:val>
            <c:numRef>
              <c:f>'Πινακάς 8'!$AI$6:$AP$6</c:f>
              <c:numCache/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0817"/>
        <c:crosses val="autoZero"/>
        <c:auto val="1"/>
        <c:lblOffset val="100"/>
        <c:tickLblSkip val="1"/>
        <c:noMultiLvlLbl val="0"/>
      </c:catAx>
      <c:valAx>
        <c:axId val="57320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615"/>
          <c:w val="0.295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15</xdr:row>
      <xdr:rowOff>9525</xdr:rowOff>
    </xdr:from>
    <xdr:to>
      <xdr:col>18</xdr:col>
      <xdr:colOff>390525</xdr:colOff>
      <xdr:row>30</xdr:row>
      <xdr:rowOff>57150</xdr:rowOff>
    </xdr:to>
    <xdr:graphicFrame>
      <xdr:nvGraphicFramePr>
        <xdr:cNvPr id="1" name="Chart 2"/>
        <xdr:cNvGraphicFramePr/>
      </xdr:nvGraphicFramePr>
      <xdr:xfrm>
        <a:off x="4572000" y="2562225"/>
        <a:ext cx="4276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19050</xdr:rowOff>
    </xdr:from>
    <xdr:to>
      <xdr:col>8</xdr:col>
      <xdr:colOff>209550</xdr:colOff>
      <xdr:row>30</xdr:row>
      <xdr:rowOff>57150</xdr:rowOff>
    </xdr:to>
    <xdr:graphicFrame>
      <xdr:nvGraphicFramePr>
        <xdr:cNvPr id="2" name="Chart 3"/>
        <xdr:cNvGraphicFramePr/>
      </xdr:nvGraphicFramePr>
      <xdr:xfrm>
        <a:off x="9525" y="2571750"/>
        <a:ext cx="4562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4"/>
  <sheetViews>
    <sheetView tabSelected="1" zoomScalePageLayoutView="0" workbookViewId="0" topLeftCell="A1">
      <selection activeCell="AC23" sqref="AC23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21" width="6.28125" style="0" customWidth="1"/>
    <col min="22" max="34" width="6.28125" style="101" customWidth="1"/>
    <col min="35" max="35" width="5.421875" style="0" customWidth="1"/>
    <col min="36" max="36" width="18.7109375" style="0" customWidth="1"/>
  </cols>
  <sheetData>
    <row r="1" spans="1:34" ht="12.75">
      <c r="A1" s="119" t="s">
        <v>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65"/>
      <c r="P1" s="65"/>
      <c r="Q1" s="65"/>
      <c r="R1" s="65"/>
      <c r="S1" s="65"/>
      <c r="T1" s="65"/>
      <c r="U1" s="65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2:34" ht="13.5" thickBo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45" ht="13.5" thickBot="1">
      <c r="A3" s="3"/>
      <c r="B3" s="114" t="s">
        <v>0</v>
      </c>
      <c r="C3" s="115"/>
      <c r="D3" s="114" t="s">
        <v>1</v>
      </c>
      <c r="E3" s="115"/>
      <c r="F3" s="114" t="s">
        <v>2</v>
      </c>
      <c r="G3" s="118"/>
      <c r="H3" s="114" t="s">
        <v>3</v>
      </c>
      <c r="I3" s="115"/>
      <c r="J3" s="114" t="s">
        <v>4</v>
      </c>
      <c r="K3" s="117"/>
      <c r="L3" s="114" t="s">
        <v>5</v>
      </c>
      <c r="M3" s="116"/>
      <c r="N3" s="114" t="s">
        <v>21</v>
      </c>
      <c r="O3" s="115"/>
      <c r="P3" s="114" t="s">
        <v>22</v>
      </c>
      <c r="Q3" s="117"/>
      <c r="R3" s="114" t="s">
        <v>7</v>
      </c>
      <c r="S3" s="115"/>
      <c r="T3" s="114" t="s">
        <v>8</v>
      </c>
      <c r="U3" s="11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K3" s="3" t="s">
        <v>1</v>
      </c>
      <c r="AL3" s="3" t="s">
        <v>2</v>
      </c>
      <c r="AM3" s="3" t="s">
        <v>3</v>
      </c>
      <c r="AN3" s="3" t="s">
        <v>4</v>
      </c>
      <c r="AO3" s="3" t="s">
        <v>5</v>
      </c>
      <c r="AP3" s="3" t="s">
        <v>21</v>
      </c>
      <c r="AQ3" s="3" t="s">
        <v>22</v>
      </c>
      <c r="AR3" s="3" t="s">
        <v>7</v>
      </c>
      <c r="AS3" s="3" t="s">
        <v>8</v>
      </c>
    </row>
    <row r="4" spans="1:45" ht="13.5" thickBot="1">
      <c r="A4" s="7"/>
      <c r="B4" s="24" t="s">
        <v>24</v>
      </c>
      <c r="C4" s="25" t="s">
        <v>23</v>
      </c>
      <c r="D4" s="24" t="s">
        <v>24</v>
      </c>
      <c r="E4" s="25" t="s">
        <v>23</v>
      </c>
      <c r="F4" s="24" t="s">
        <v>24</v>
      </c>
      <c r="G4" s="25" t="s">
        <v>23</v>
      </c>
      <c r="H4" s="24" t="s">
        <v>24</v>
      </c>
      <c r="I4" s="25" t="s">
        <v>23</v>
      </c>
      <c r="J4" s="24" t="s">
        <v>24</v>
      </c>
      <c r="K4" s="25" t="s">
        <v>23</v>
      </c>
      <c r="L4" s="24" t="s">
        <v>24</v>
      </c>
      <c r="M4" s="25" t="s">
        <v>23</v>
      </c>
      <c r="N4" s="24" t="s">
        <v>24</v>
      </c>
      <c r="O4" s="25" t="s">
        <v>23</v>
      </c>
      <c r="P4" s="24" t="s">
        <v>24</v>
      </c>
      <c r="Q4" s="25" t="s">
        <v>23</v>
      </c>
      <c r="R4" s="24" t="s">
        <v>24</v>
      </c>
      <c r="S4" s="25" t="s">
        <v>23</v>
      </c>
      <c r="T4" s="24" t="s">
        <v>24</v>
      </c>
      <c r="U4" s="24" t="s">
        <v>23</v>
      </c>
      <c r="V4" s="2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25"/>
      <c r="AJ4" s="22" t="s">
        <v>15</v>
      </c>
      <c r="AK4" s="39">
        <f>E6</f>
        <v>0.019002375296912115</v>
      </c>
      <c r="AL4" s="39">
        <f>G6</f>
        <v>0.1873515439429929</v>
      </c>
      <c r="AM4" s="39">
        <f>I6</f>
        <v>0.20516627078384797</v>
      </c>
      <c r="AN4" s="39">
        <f>K6</f>
        <v>0.22624703087885986</v>
      </c>
      <c r="AO4" s="39">
        <f>M6</f>
        <v>0.167458432304038</v>
      </c>
      <c r="AP4" s="39">
        <f>O6</f>
        <v>0.08788598574821853</v>
      </c>
      <c r="AQ4" s="39">
        <f>Q6</f>
        <v>0.062351543942992874</v>
      </c>
      <c r="AR4" s="39">
        <f>S6</f>
        <v>0.042161520190023755</v>
      </c>
      <c r="AS4" s="39">
        <f>U6</f>
        <v>0.0023752969121140144</v>
      </c>
    </row>
    <row r="5" spans="1:45" ht="12.75">
      <c r="A5" s="24"/>
      <c r="B5" s="23"/>
      <c r="C5" s="49"/>
      <c r="D5" s="49"/>
      <c r="E5" s="50"/>
      <c r="F5" s="46"/>
      <c r="G5" s="50"/>
      <c r="H5" s="46"/>
      <c r="I5" s="50"/>
      <c r="J5" s="46"/>
      <c r="K5" s="50"/>
      <c r="L5" s="46"/>
      <c r="M5" s="50"/>
      <c r="N5" s="46"/>
      <c r="O5" s="50"/>
      <c r="P5" s="46"/>
      <c r="Q5" s="50"/>
      <c r="R5" s="46"/>
      <c r="S5" s="50"/>
      <c r="T5" s="49"/>
      <c r="U5" s="50"/>
      <c r="V5" s="2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26"/>
      <c r="AJ5" s="23" t="s">
        <v>16</v>
      </c>
      <c r="AK5" s="39">
        <f>E7</f>
        <v>0.008801760352070413</v>
      </c>
      <c r="AL5" s="39">
        <f>G7</f>
        <v>0.12122424484896979</v>
      </c>
      <c r="AM5" s="39">
        <f>I7</f>
        <v>0.22357804894312197</v>
      </c>
      <c r="AN5" s="39">
        <f>K7</f>
        <v>0.2555177702207108</v>
      </c>
      <c r="AO5" s="39">
        <f>M7</f>
        <v>0.18256984730279388</v>
      </c>
      <c r="AP5" s="39">
        <f>O7</f>
        <v>0.08928452357138095</v>
      </c>
      <c r="AQ5" s="39">
        <f>Q7</f>
        <v>0.07201440288057612</v>
      </c>
      <c r="AR5" s="39">
        <f>S7</f>
        <v>0.04487564179502567</v>
      </c>
      <c r="AS5" s="39">
        <f>U7</f>
        <v>0.0021337600853504036</v>
      </c>
    </row>
    <row r="6" spans="1:45" ht="12.75">
      <c r="A6" s="22" t="s">
        <v>15</v>
      </c>
      <c r="B6" s="47">
        <f>D6+F6+H6+J6+L6+N6+P6+R6+T6</f>
        <v>3368</v>
      </c>
      <c r="C6" s="75">
        <f>E6+G6+I6+K6+M6+O6+Q6+S6+U6</f>
        <v>1</v>
      </c>
      <c r="D6" s="94">
        <v>64</v>
      </c>
      <c r="E6" s="48">
        <f>D6/B6</f>
        <v>0.019002375296912115</v>
      </c>
      <c r="F6" s="97">
        <v>631</v>
      </c>
      <c r="G6" s="48">
        <f>F6/B6</f>
        <v>0.1873515439429929</v>
      </c>
      <c r="H6" s="99">
        <v>691</v>
      </c>
      <c r="I6" s="48">
        <f>H6/B6</f>
        <v>0.20516627078384797</v>
      </c>
      <c r="J6" s="102">
        <v>762</v>
      </c>
      <c r="K6" s="76">
        <f>J6/B6</f>
        <v>0.22624703087885986</v>
      </c>
      <c r="L6" s="102">
        <v>564</v>
      </c>
      <c r="M6" s="48">
        <f>L6/B6</f>
        <v>0.167458432304038</v>
      </c>
      <c r="N6" s="104">
        <v>296</v>
      </c>
      <c r="O6" s="48">
        <f>N6/B6</f>
        <v>0.08788598574821853</v>
      </c>
      <c r="P6" s="102">
        <v>210</v>
      </c>
      <c r="Q6" s="48">
        <f>P6/B6</f>
        <v>0.062351543942992874</v>
      </c>
      <c r="R6" s="97">
        <v>142</v>
      </c>
      <c r="S6" s="48">
        <f>R6/B6</f>
        <v>0.042161520190023755</v>
      </c>
      <c r="T6" s="97">
        <v>8</v>
      </c>
      <c r="U6" s="53">
        <f>T6/B6</f>
        <v>0.0023752969121140144</v>
      </c>
      <c r="V6" s="129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127"/>
      <c r="AJ6" s="22" t="s">
        <v>17</v>
      </c>
      <c r="AK6" s="39">
        <f>E8</f>
        <v>0.005388973331490949</v>
      </c>
      <c r="AL6" s="40">
        <f>G8</f>
        <v>0.08981622219151582</v>
      </c>
      <c r="AM6" s="39">
        <f>I8</f>
        <v>0.17120353737736632</v>
      </c>
      <c r="AN6" s="39">
        <f>K8</f>
        <v>0.2384966146193174</v>
      </c>
      <c r="AO6" s="40">
        <f>M8</f>
        <v>0.21514439684952327</v>
      </c>
      <c r="AP6" s="40">
        <f>O8</f>
        <v>0.10833218184330523</v>
      </c>
      <c r="AQ6" s="40">
        <f>Q8</f>
        <v>0.09534337432637834</v>
      </c>
      <c r="AR6" s="40">
        <f>S8</f>
        <v>0.07337294459029985</v>
      </c>
      <c r="AS6" s="40">
        <f>U8</f>
        <v>0.002901754870802819</v>
      </c>
    </row>
    <row r="7" spans="1:45" ht="12.75">
      <c r="A7" s="23" t="s">
        <v>16</v>
      </c>
      <c r="B7" s="13">
        <f>D7+F7+H7+J7+L7+N7+P7+R7+T7</f>
        <v>14997</v>
      </c>
      <c r="C7" s="77">
        <f aca="true" t="shared" si="0" ref="C7:C12">E7+G7+I7+K7+M7+O7+Q7+S7+U7</f>
        <v>1.0000000000000002</v>
      </c>
      <c r="D7" s="95">
        <v>132</v>
      </c>
      <c r="E7" s="27">
        <f aca="true" t="shared" si="1" ref="E7:E12">D7/B7</f>
        <v>0.008801760352070413</v>
      </c>
      <c r="F7" s="98">
        <v>1818</v>
      </c>
      <c r="G7" s="27">
        <f aca="true" t="shared" si="2" ref="G7:G12">F7/B7</f>
        <v>0.12122424484896979</v>
      </c>
      <c r="H7" s="100">
        <v>3353</v>
      </c>
      <c r="I7" s="27">
        <f aca="true" t="shared" si="3" ref="I7:I12">H7/B7</f>
        <v>0.22357804894312197</v>
      </c>
      <c r="J7" s="103">
        <v>3832</v>
      </c>
      <c r="K7" s="78">
        <f>J7/B7</f>
        <v>0.2555177702207108</v>
      </c>
      <c r="L7" s="103">
        <v>2738</v>
      </c>
      <c r="M7" s="27">
        <f>L7/B7</f>
        <v>0.18256984730279388</v>
      </c>
      <c r="N7" s="105">
        <v>1339</v>
      </c>
      <c r="O7" s="27">
        <f aca="true" t="shared" si="4" ref="O7:O12">N7/B7</f>
        <v>0.08928452357138095</v>
      </c>
      <c r="P7" s="103">
        <v>1080</v>
      </c>
      <c r="Q7" s="27">
        <f aca="true" t="shared" si="5" ref="Q7:Q12">P7/B7</f>
        <v>0.07201440288057612</v>
      </c>
      <c r="R7" s="98">
        <v>673</v>
      </c>
      <c r="S7" s="27">
        <f aca="true" t="shared" si="6" ref="S7:S12">R7/B7</f>
        <v>0.04487564179502567</v>
      </c>
      <c r="T7" s="98">
        <v>32</v>
      </c>
      <c r="U7" s="43">
        <f aca="true" t="shared" si="7" ref="U7:U12">T7/B7</f>
        <v>0.0021337600853504036</v>
      </c>
      <c r="V7" s="129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128"/>
      <c r="AJ7" s="23" t="s">
        <v>18</v>
      </c>
      <c r="AK7" s="39">
        <f>E9</f>
        <v>0.0034965034965034965</v>
      </c>
      <c r="AL7" s="39">
        <f>G9</f>
        <v>0.07608391608391608</v>
      </c>
      <c r="AM7" s="39">
        <f>I9</f>
        <v>0.13132867132867132</v>
      </c>
      <c r="AN7" s="39">
        <f>K9</f>
        <v>0.21468531468531468</v>
      </c>
      <c r="AO7" s="39">
        <f>M9</f>
        <v>0.21734265734265734</v>
      </c>
      <c r="AP7" s="39">
        <f>O9</f>
        <v>0.126993006993007</v>
      </c>
      <c r="AQ7" s="39">
        <f>Q9</f>
        <v>0.11860139860139861</v>
      </c>
      <c r="AR7" s="39">
        <f>S9</f>
        <v>0.10797202797202797</v>
      </c>
      <c r="AS7" s="39">
        <f>U9</f>
        <v>0.0034965034965034965</v>
      </c>
    </row>
    <row r="8" spans="1:45" ht="12.75">
      <c r="A8" s="22" t="s">
        <v>17</v>
      </c>
      <c r="B8" s="13">
        <f>D8+F8+H8+J8+L8+N8+P8+R8+T8</f>
        <v>7237</v>
      </c>
      <c r="C8" s="79">
        <f t="shared" si="0"/>
        <v>0.9999999999999999</v>
      </c>
      <c r="D8" s="94">
        <v>39</v>
      </c>
      <c r="E8" s="27">
        <f t="shared" si="1"/>
        <v>0.005388973331490949</v>
      </c>
      <c r="F8" s="97">
        <v>650</v>
      </c>
      <c r="G8" s="27">
        <f t="shared" si="2"/>
        <v>0.08981622219151582</v>
      </c>
      <c r="H8" s="101">
        <v>1239</v>
      </c>
      <c r="I8" s="27">
        <f t="shared" si="3"/>
        <v>0.17120353737736632</v>
      </c>
      <c r="J8" s="102">
        <v>1726</v>
      </c>
      <c r="K8" s="80">
        <f>J8/B8</f>
        <v>0.2384966146193174</v>
      </c>
      <c r="L8" s="102">
        <v>1557</v>
      </c>
      <c r="M8" s="27">
        <f>L8/B8</f>
        <v>0.21514439684952327</v>
      </c>
      <c r="N8" s="104">
        <v>784</v>
      </c>
      <c r="O8" s="27">
        <f t="shared" si="4"/>
        <v>0.10833218184330523</v>
      </c>
      <c r="P8" s="102">
        <v>690</v>
      </c>
      <c r="Q8" s="27">
        <f t="shared" si="5"/>
        <v>0.09534337432637834</v>
      </c>
      <c r="R8" s="97">
        <v>531</v>
      </c>
      <c r="S8" s="27">
        <f t="shared" si="6"/>
        <v>0.07337294459029985</v>
      </c>
      <c r="T8" s="97">
        <v>21</v>
      </c>
      <c r="U8" s="43">
        <f t="shared" si="7"/>
        <v>0.002901754870802819</v>
      </c>
      <c r="V8" s="129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127"/>
      <c r="AJ8" s="22" t="s">
        <v>19</v>
      </c>
      <c r="AK8" s="39">
        <f>E10</f>
        <v>0.0018918918918918919</v>
      </c>
      <c r="AL8" s="40">
        <f>G10</f>
        <v>0.0672972972972973</v>
      </c>
      <c r="AM8" s="39">
        <f>I10</f>
        <v>0.10135135135135136</v>
      </c>
      <c r="AN8" s="39">
        <f>K10</f>
        <v>0.19594594594594594</v>
      </c>
      <c r="AO8" s="40">
        <f>M10</f>
        <v>0.24135135135135136</v>
      </c>
      <c r="AP8" s="40">
        <f>O10</f>
        <v>0.1362162162162162</v>
      </c>
      <c r="AQ8" s="40">
        <f>Q10</f>
        <v>0.14594594594594595</v>
      </c>
      <c r="AR8" s="40">
        <f>S10</f>
        <v>0.10324324324324324</v>
      </c>
      <c r="AS8" s="40">
        <f>U10</f>
        <v>0.006756756756756757</v>
      </c>
    </row>
    <row r="9" spans="1:45" ht="12.75">
      <c r="A9" s="23" t="s">
        <v>18</v>
      </c>
      <c r="B9" s="13">
        <f>D9+F9+H9+J9+L9+N9+P9+R9+T9</f>
        <v>7150</v>
      </c>
      <c r="C9" s="77">
        <f t="shared" si="0"/>
        <v>1</v>
      </c>
      <c r="D9" s="95">
        <v>25</v>
      </c>
      <c r="E9" s="27">
        <f t="shared" si="1"/>
        <v>0.0034965034965034965</v>
      </c>
      <c r="F9" s="98">
        <v>544</v>
      </c>
      <c r="G9" s="27">
        <f t="shared" si="2"/>
        <v>0.07608391608391608</v>
      </c>
      <c r="H9" s="100">
        <v>939</v>
      </c>
      <c r="I9" s="27">
        <f t="shared" si="3"/>
        <v>0.13132867132867132</v>
      </c>
      <c r="J9" s="103">
        <v>1535</v>
      </c>
      <c r="K9" s="78">
        <f>J9/B9</f>
        <v>0.21468531468531468</v>
      </c>
      <c r="L9" s="103">
        <v>1554</v>
      </c>
      <c r="M9" s="27">
        <f>L9/B9</f>
        <v>0.21734265734265734</v>
      </c>
      <c r="N9" s="105">
        <v>908</v>
      </c>
      <c r="O9" s="27">
        <f t="shared" si="4"/>
        <v>0.126993006993007</v>
      </c>
      <c r="P9" s="103">
        <v>848</v>
      </c>
      <c r="Q9" s="27">
        <f t="shared" si="5"/>
        <v>0.11860139860139861</v>
      </c>
      <c r="R9" s="98">
        <v>772</v>
      </c>
      <c r="S9" s="27">
        <f t="shared" si="6"/>
        <v>0.10797202797202797</v>
      </c>
      <c r="T9" s="98">
        <v>25</v>
      </c>
      <c r="U9" s="43">
        <f t="shared" si="7"/>
        <v>0.0034965034965034965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K9" s="4"/>
      <c r="AL9" s="4"/>
      <c r="AM9" s="4"/>
      <c r="AN9" s="4"/>
      <c r="AO9" s="4"/>
      <c r="AP9" s="4"/>
      <c r="AQ9" s="4"/>
      <c r="AR9" s="4"/>
      <c r="AS9" s="4"/>
    </row>
    <row r="10" spans="1:45" ht="13.5" thickBot="1">
      <c r="A10" s="22" t="s">
        <v>19</v>
      </c>
      <c r="B10" s="38">
        <f>D10+F10+H10+J10+L10+N10+P10+R10+T10</f>
        <v>3700</v>
      </c>
      <c r="C10" s="79">
        <f>E10+G10+I10+K10+M10+O10+Q10+S10+U10</f>
        <v>1.0000000000000002</v>
      </c>
      <c r="D10" s="94">
        <v>7</v>
      </c>
      <c r="E10" s="44">
        <f>D10/B10</f>
        <v>0.0018918918918918919</v>
      </c>
      <c r="F10" s="97">
        <v>249</v>
      </c>
      <c r="G10" s="44">
        <f t="shared" si="2"/>
        <v>0.0672972972972973</v>
      </c>
      <c r="H10" s="101">
        <v>375</v>
      </c>
      <c r="I10" s="44">
        <f t="shared" si="3"/>
        <v>0.10135135135135136</v>
      </c>
      <c r="J10" s="102">
        <v>725</v>
      </c>
      <c r="K10" s="81">
        <f>J10/B10</f>
        <v>0.19594594594594594</v>
      </c>
      <c r="L10" s="102">
        <v>893</v>
      </c>
      <c r="M10" s="44">
        <f>L10/B10</f>
        <v>0.24135135135135136</v>
      </c>
      <c r="N10" s="106">
        <v>504</v>
      </c>
      <c r="O10" s="44">
        <f t="shared" si="4"/>
        <v>0.1362162162162162</v>
      </c>
      <c r="P10" s="102">
        <v>540</v>
      </c>
      <c r="Q10" s="44">
        <f t="shared" si="5"/>
        <v>0.14594594594594595</v>
      </c>
      <c r="R10" s="97">
        <v>382</v>
      </c>
      <c r="S10" s="44">
        <f t="shared" si="6"/>
        <v>0.10324324324324324</v>
      </c>
      <c r="T10" s="97">
        <v>25</v>
      </c>
      <c r="U10" s="43">
        <f t="shared" si="7"/>
        <v>0.006756756756756757</v>
      </c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K10" s="4"/>
      <c r="AL10" s="4"/>
      <c r="AM10" s="4"/>
      <c r="AN10" s="4"/>
      <c r="AO10" s="4"/>
      <c r="AP10" s="4"/>
      <c r="AQ10" s="4"/>
      <c r="AR10" s="4"/>
      <c r="AS10" s="4"/>
    </row>
    <row r="11" spans="1:45" ht="12.75">
      <c r="A11" s="20"/>
      <c r="B11" s="9"/>
      <c r="C11" s="82"/>
      <c r="D11" s="83"/>
      <c r="E11" s="26"/>
      <c r="F11" s="84"/>
      <c r="G11" s="26"/>
      <c r="H11" s="85"/>
      <c r="I11" s="45"/>
      <c r="J11" s="83"/>
      <c r="K11" s="26"/>
      <c r="L11" s="86"/>
      <c r="M11" s="26"/>
      <c r="N11" s="87"/>
      <c r="O11" s="26"/>
      <c r="P11" s="84"/>
      <c r="Q11" s="26"/>
      <c r="R11" s="86"/>
      <c r="S11" s="26"/>
      <c r="T11" s="84"/>
      <c r="U11" s="42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2"/>
      <c r="AK11" s="4"/>
      <c r="AL11" s="4"/>
      <c r="AM11" s="4"/>
      <c r="AN11" s="4"/>
      <c r="AO11" s="4"/>
      <c r="AP11" s="4"/>
      <c r="AQ11" s="4"/>
      <c r="AR11" s="4"/>
      <c r="AS11" s="4"/>
    </row>
    <row r="12" spans="1:35" ht="13.5" thickBot="1">
      <c r="A12" s="22" t="s">
        <v>20</v>
      </c>
      <c r="B12" s="9">
        <f>SUM(B6:B11)</f>
        <v>36452</v>
      </c>
      <c r="C12" s="19">
        <f t="shared" si="0"/>
        <v>0.9999999999999999</v>
      </c>
      <c r="D12" s="17">
        <f>SUM(D6:D10)</f>
        <v>267</v>
      </c>
      <c r="E12" s="10">
        <f t="shared" si="1"/>
        <v>0.007324700976626797</v>
      </c>
      <c r="F12" s="17">
        <f>SUM(F6:F10)</f>
        <v>3892</v>
      </c>
      <c r="G12" s="10">
        <f t="shared" si="2"/>
        <v>0.10677054756940635</v>
      </c>
      <c r="H12" s="17">
        <f>SUM(H6:H10)</f>
        <v>6597</v>
      </c>
      <c r="I12" s="10">
        <f t="shared" si="3"/>
        <v>0.18097772413036323</v>
      </c>
      <c r="J12" s="17">
        <f>SUM(J6:J10)</f>
        <v>8580</v>
      </c>
      <c r="K12" s="10">
        <f>J12/B12</f>
        <v>0.23537803138373753</v>
      </c>
      <c r="L12" s="18">
        <f>SUM(L6:L10)</f>
        <v>7306</v>
      </c>
      <c r="M12" s="10">
        <f>L12/B12</f>
        <v>0.20042796005706134</v>
      </c>
      <c r="N12" s="18">
        <f>SUM(N6:N10)</f>
        <v>3831</v>
      </c>
      <c r="O12" s="10">
        <f t="shared" si="4"/>
        <v>0.10509711401294854</v>
      </c>
      <c r="P12" s="17">
        <f>SUM(P6:P10)</f>
        <v>3368</v>
      </c>
      <c r="Q12" s="10">
        <f t="shared" si="5"/>
        <v>0.09239547898606386</v>
      </c>
      <c r="R12" s="17">
        <f>SUM(R6:R10)</f>
        <v>2500</v>
      </c>
      <c r="S12" s="10">
        <f t="shared" si="6"/>
        <v>0.068583342477779</v>
      </c>
      <c r="T12" s="28">
        <f>SUM(T6:T10)</f>
        <v>111</v>
      </c>
      <c r="U12" s="30">
        <f t="shared" si="7"/>
        <v>0.0030451004060133876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1"/>
    </row>
    <row r="13" spans="1:35" ht="12.75">
      <c r="A13" s="21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8"/>
      <c r="U13" s="88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5"/>
    </row>
    <row r="14" spans="1:45" s="4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32"/>
      <c r="P14"/>
      <c r="Q14"/>
      <c r="R14"/>
      <c r="S14"/>
      <c r="T14"/>
      <c r="U14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/>
      <c r="AJ14"/>
      <c r="AK14"/>
      <c r="AL14"/>
      <c r="AM14"/>
      <c r="AN14"/>
      <c r="AO14"/>
      <c r="AP14"/>
      <c r="AQ14"/>
      <c r="AR14"/>
      <c r="AS14"/>
    </row>
    <row r="15" spans="1:45" s="4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/>
      <c r="AJ15"/>
      <c r="AK15"/>
      <c r="AL15"/>
      <c r="AM15"/>
      <c r="AN15"/>
      <c r="AO15"/>
      <c r="AP15"/>
      <c r="AQ15"/>
      <c r="AR15"/>
      <c r="AS15"/>
    </row>
    <row r="16" spans="1:45" s="4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/>
      <c r="AJ16"/>
      <c r="AK16"/>
      <c r="AL16"/>
      <c r="AM16"/>
      <c r="AN16"/>
      <c r="AO16"/>
      <c r="AP16"/>
      <c r="AQ16"/>
      <c r="AR16"/>
      <c r="AS16"/>
    </row>
    <row r="20" spans="21:35" ht="12.75">
      <c r="U20" s="15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5"/>
    </row>
    <row r="24" spans="12:20" ht="12.75">
      <c r="L24" s="15"/>
      <c r="M24" s="15"/>
      <c r="N24" s="15"/>
      <c r="O24" s="15"/>
      <c r="P24" s="15"/>
      <c r="Q24" s="15"/>
      <c r="R24" s="15"/>
      <c r="S24" s="15"/>
      <c r="T24" s="15"/>
    </row>
    <row r="34" ht="15.75">
      <c r="G34" s="64" t="s">
        <v>27</v>
      </c>
    </row>
  </sheetData>
  <sheetProtection/>
  <mergeCells count="11"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  <mergeCell ref="F3:G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zoomScaleSheetLayoutView="100" zoomScalePageLayoutView="0" workbookViewId="0" topLeftCell="A1">
      <selection activeCell="T1" sqref="T1:AE16384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1" width="6.140625" style="0" customWidth="1"/>
    <col min="32" max="32" width="9.28125" style="0" customWidth="1"/>
    <col min="34" max="34" width="20.00390625" style="0" customWidth="1"/>
    <col min="35" max="35" width="11.00390625" style="0" bestFit="1" customWidth="1"/>
  </cols>
  <sheetData>
    <row r="1" spans="1:31" ht="12.75">
      <c r="A1" s="119" t="s">
        <v>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31" ht="13.5" thickBot="1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ht="13.5" thickBot="1">
      <c r="A3" s="2"/>
      <c r="B3" s="121" t="s">
        <v>0</v>
      </c>
      <c r="C3" s="123"/>
      <c r="D3" s="121" t="s">
        <v>1</v>
      </c>
      <c r="E3" s="122"/>
      <c r="F3" s="121" t="s">
        <v>2</v>
      </c>
      <c r="G3" s="123"/>
      <c r="H3" s="121" t="s">
        <v>3</v>
      </c>
      <c r="I3" s="122"/>
      <c r="J3" s="121" t="s">
        <v>4</v>
      </c>
      <c r="K3" s="122"/>
      <c r="L3" s="121" t="s">
        <v>5</v>
      </c>
      <c r="M3" s="123"/>
      <c r="N3" s="121" t="s">
        <v>6</v>
      </c>
      <c r="O3" s="122"/>
      <c r="P3" s="121" t="s">
        <v>7</v>
      </c>
      <c r="Q3" s="122"/>
      <c r="R3" s="121" t="s">
        <v>8</v>
      </c>
      <c r="S3" s="123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</row>
    <row r="4" spans="1:42" ht="13.5" thickBot="1">
      <c r="A4" s="6"/>
      <c r="B4" s="29" t="s">
        <v>24</v>
      </c>
      <c r="C4" s="29" t="s">
        <v>23</v>
      </c>
      <c r="D4" s="29" t="s">
        <v>24</v>
      </c>
      <c r="E4" s="29" t="s">
        <v>23</v>
      </c>
      <c r="F4" s="29" t="s">
        <v>24</v>
      </c>
      <c r="G4" s="29" t="s">
        <v>23</v>
      </c>
      <c r="H4" s="29" t="s">
        <v>24</v>
      </c>
      <c r="I4" s="29" t="s">
        <v>23</v>
      </c>
      <c r="J4" s="29" t="s">
        <v>24</v>
      </c>
      <c r="K4" s="29" t="s">
        <v>23</v>
      </c>
      <c r="L4" s="29" t="s">
        <v>24</v>
      </c>
      <c r="M4" s="29" t="s">
        <v>23</v>
      </c>
      <c r="N4" s="29" t="s">
        <v>24</v>
      </c>
      <c r="O4" s="29" t="s">
        <v>23</v>
      </c>
      <c r="P4" s="29" t="s">
        <v>24</v>
      </c>
      <c r="Q4" s="29" t="s">
        <v>23</v>
      </c>
      <c r="R4" s="29" t="s">
        <v>24</v>
      </c>
      <c r="S4" s="29" t="s">
        <v>23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I4" s="33" t="s">
        <v>1</v>
      </c>
      <c r="AJ4" s="33" t="s">
        <v>2</v>
      </c>
      <c r="AK4" s="33" t="s">
        <v>3</v>
      </c>
      <c r="AL4" s="33" t="s">
        <v>4</v>
      </c>
      <c r="AM4" s="33" t="s">
        <v>5</v>
      </c>
      <c r="AN4" s="33" t="s">
        <v>6</v>
      </c>
      <c r="AO4" s="33" t="s">
        <v>7</v>
      </c>
      <c r="AP4" s="33" t="s">
        <v>8</v>
      </c>
    </row>
    <row r="5" spans="1:42" ht="13.5" thickBot="1">
      <c r="A5" s="35" t="s">
        <v>9</v>
      </c>
      <c r="B5" s="66">
        <f>SUM(D5+F5+H5+J5+L5+N5+P5+R5)</f>
        <v>120</v>
      </c>
      <c r="C5" s="36">
        <v>0.004604779931069552</v>
      </c>
      <c r="D5" s="108">
        <v>0</v>
      </c>
      <c r="E5" s="67">
        <v>0</v>
      </c>
      <c r="F5" s="109">
        <v>7</v>
      </c>
      <c r="G5" s="67">
        <v>0.00458295142071494</v>
      </c>
      <c r="H5" s="109">
        <v>7</v>
      </c>
      <c r="I5" s="67">
        <v>0</v>
      </c>
      <c r="J5" s="109">
        <v>31</v>
      </c>
      <c r="K5" s="67">
        <v>0.011439267886855242</v>
      </c>
      <c r="L5" s="109">
        <v>26</v>
      </c>
      <c r="M5" s="67">
        <v>0.009001285897985427</v>
      </c>
      <c r="N5" s="109">
        <v>32</v>
      </c>
      <c r="O5" s="67">
        <v>0.010961406713861612</v>
      </c>
      <c r="P5" s="109">
        <v>16</v>
      </c>
      <c r="Q5" s="67">
        <v>0.011904761904761904</v>
      </c>
      <c r="R5" s="109">
        <v>1</v>
      </c>
      <c r="S5" s="67">
        <v>0.02</v>
      </c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H5">
        <v>2011</v>
      </c>
      <c r="AI5" s="54">
        <f>D12</f>
        <v>243</v>
      </c>
      <c r="AJ5" s="55">
        <f>F12</f>
        <v>2873</v>
      </c>
      <c r="AK5" s="55">
        <f>H12</f>
        <v>5137</v>
      </c>
      <c r="AL5" s="55">
        <f>J12</f>
        <v>6620</v>
      </c>
      <c r="AM5" s="55">
        <f>L12</f>
        <v>5486</v>
      </c>
      <c r="AN5" s="55">
        <f>N12</f>
        <v>5100</v>
      </c>
      <c r="AO5" s="55">
        <f>P12</f>
        <v>1785</v>
      </c>
      <c r="AP5" s="55">
        <f>R12</f>
        <v>70</v>
      </c>
    </row>
    <row r="6" spans="1:42" ht="13.5" thickBot="1">
      <c r="A6" s="12" t="s">
        <v>10</v>
      </c>
      <c r="B6" s="66">
        <f>SUM(D6+F6+H6+J6+L6+N6+P6+R6)</f>
        <v>8170</v>
      </c>
      <c r="C6" s="14">
        <v>0.2600994406463642</v>
      </c>
      <c r="D6" s="95">
        <v>44</v>
      </c>
      <c r="E6" s="27">
        <v>0.11</v>
      </c>
      <c r="F6" s="98">
        <v>289</v>
      </c>
      <c r="G6" s="27">
        <v>0.100531622364803</v>
      </c>
      <c r="H6" s="98">
        <v>615</v>
      </c>
      <c r="I6" s="27">
        <v>0.08</v>
      </c>
      <c r="J6" s="98">
        <v>1505</v>
      </c>
      <c r="K6" s="27">
        <v>0.17</v>
      </c>
      <c r="L6" s="98">
        <v>1780</v>
      </c>
      <c r="M6" s="27">
        <v>0.23</v>
      </c>
      <c r="N6" s="98">
        <v>2729</v>
      </c>
      <c r="O6" s="27">
        <v>0.4</v>
      </c>
      <c r="P6" s="98">
        <v>1155</v>
      </c>
      <c r="Q6" s="27">
        <v>0.39</v>
      </c>
      <c r="R6" s="98">
        <v>53</v>
      </c>
      <c r="S6" s="27">
        <v>0.5</v>
      </c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H6">
        <v>2012</v>
      </c>
      <c r="AI6" s="54">
        <f>D11</f>
        <v>267</v>
      </c>
      <c r="AJ6" s="55">
        <f>F11</f>
        <v>3892</v>
      </c>
      <c r="AK6" s="55">
        <f>H11</f>
        <v>6597</v>
      </c>
      <c r="AL6" s="55">
        <f>J11</f>
        <v>8580</v>
      </c>
      <c r="AM6" s="55">
        <f>L11</f>
        <v>7306</v>
      </c>
      <c r="AN6" s="55">
        <f>N11</f>
        <v>7199</v>
      </c>
      <c r="AO6" s="55">
        <f>P11</f>
        <v>2500</v>
      </c>
      <c r="AP6" s="55">
        <f>R11</f>
        <v>111</v>
      </c>
    </row>
    <row r="7" spans="1:31" ht="13.5" thickBot="1">
      <c r="A7" s="12" t="s">
        <v>11</v>
      </c>
      <c r="B7" s="66">
        <f>SUM(D7+F7+H7+J7+L7+N7+P7+R7)</f>
        <v>14305</v>
      </c>
      <c r="C7" s="14">
        <v>0.40892140798915194</v>
      </c>
      <c r="D7" s="95">
        <v>169</v>
      </c>
      <c r="E7" s="27">
        <v>0.64</v>
      </c>
      <c r="F7" s="98">
        <v>1442</v>
      </c>
      <c r="G7" s="27">
        <v>0.41</v>
      </c>
      <c r="H7" s="98">
        <v>1764</v>
      </c>
      <c r="I7" s="27">
        <v>0.28</v>
      </c>
      <c r="J7" s="98">
        <v>3283</v>
      </c>
      <c r="K7" s="27">
        <v>0.42</v>
      </c>
      <c r="L7" s="98">
        <v>3707</v>
      </c>
      <c r="M7" s="27">
        <v>0.53</v>
      </c>
      <c r="N7" s="98">
        <v>3011</v>
      </c>
      <c r="O7" s="27">
        <v>0.41</v>
      </c>
      <c r="P7" s="98">
        <v>889</v>
      </c>
      <c r="Q7" s="27">
        <v>0.35</v>
      </c>
      <c r="R7" s="98">
        <v>40</v>
      </c>
      <c r="S7" s="27">
        <v>0.38</v>
      </c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ht="13.5" thickBot="1">
      <c r="A8" s="12" t="s">
        <v>12</v>
      </c>
      <c r="B8" s="66">
        <f>SUM(D8+F8+H8+J8+L8+N8+P8+R8)</f>
        <v>3487</v>
      </c>
      <c r="C8" s="14">
        <v>0.10613593988360924</v>
      </c>
      <c r="D8" s="95">
        <v>49</v>
      </c>
      <c r="E8" s="27">
        <v>0.14</v>
      </c>
      <c r="F8" s="98">
        <v>639</v>
      </c>
      <c r="G8" s="27">
        <v>0.15</v>
      </c>
      <c r="H8" s="98">
        <v>589</v>
      </c>
      <c r="I8" s="27">
        <v>0.07</v>
      </c>
      <c r="J8" s="98">
        <v>824</v>
      </c>
      <c r="K8" s="27">
        <v>0.08</v>
      </c>
      <c r="L8" s="98">
        <v>694</v>
      </c>
      <c r="M8" s="27">
        <v>0.08</v>
      </c>
      <c r="N8" s="110">
        <v>563</v>
      </c>
      <c r="O8" s="27">
        <v>0.06</v>
      </c>
      <c r="P8" s="98">
        <v>124</v>
      </c>
      <c r="Q8" s="27">
        <v>0.03296703296703297</v>
      </c>
      <c r="R8" s="98">
        <v>5</v>
      </c>
      <c r="S8" s="27">
        <v>0</v>
      </c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6" ht="13.5" thickBot="1">
      <c r="A9" s="37" t="s">
        <v>29</v>
      </c>
      <c r="B9" s="66">
        <f>SUM(D9+F9+H9+J9+L9+N9+P9+R9)</f>
        <v>10370</v>
      </c>
      <c r="C9" s="68">
        <v>0.22023843154980507</v>
      </c>
      <c r="D9" s="111">
        <v>5</v>
      </c>
      <c r="E9" s="44">
        <v>0.11</v>
      </c>
      <c r="F9" s="112">
        <v>1515</v>
      </c>
      <c r="G9" s="44">
        <v>0.34</v>
      </c>
      <c r="H9" s="112">
        <v>3622</v>
      </c>
      <c r="I9" s="44">
        <v>0.57</v>
      </c>
      <c r="J9" s="112">
        <v>2937</v>
      </c>
      <c r="K9" s="44">
        <v>0.32</v>
      </c>
      <c r="L9" s="112">
        <v>1099</v>
      </c>
      <c r="M9" s="44">
        <v>0.15</v>
      </c>
      <c r="N9" s="113">
        <v>864</v>
      </c>
      <c r="O9" s="44">
        <v>0.12</v>
      </c>
      <c r="P9" s="112">
        <v>316</v>
      </c>
      <c r="Q9" s="44">
        <v>0.22</v>
      </c>
      <c r="R9" s="112">
        <v>12</v>
      </c>
      <c r="S9" s="44">
        <v>0.11</v>
      </c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I9">
        <v>2011</v>
      </c>
      <c r="AJ9">
        <v>2012</v>
      </c>
    </row>
    <row r="10" spans="1:37" ht="13.5" thickBot="1">
      <c r="A10" s="8"/>
      <c r="B10" s="69"/>
      <c r="C10" s="10"/>
      <c r="D10" s="70"/>
      <c r="E10" s="71"/>
      <c r="F10" s="16"/>
      <c r="G10" s="45"/>
      <c r="H10" s="16"/>
      <c r="I10" s="26"/>
      <c r="J10" s="16"/>
      <c r="K10" s="26"/>
      <c r="L10" s="102"/>
      <c r="M10" s="26"/>
      <c r="N10" s="15"/>
      <c r="O10" s="26"/>
      <c r="P10" s="102"/>
      <c r="Q10" s="26"/>
      <c r="R10" s="16"/>
      <c r="S10" s="26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H10" s="35" t="s">
        <v>9</v>
      </c>
      <c r="AI10" s="71">
        <v>0.004686241487881672</v>
      </c>
      <c r="AJ10" s="36">
        <f>C5</f>
        <v>0.004604779931069552</v>
      </c>
      <c r="AK10" s="36"/>
    </row>
    <row r="11" spans="1:37" ht="13.5" thickBot="1">
      <c r="A11" s="31" t="s">
        <v>14</v>
      </c>
      <c r="B11" s="34">
        <f>SUM(B5:B10)</f>
        <v>36452</v>
      </c>
      <c r="C11" s="72">
        <v>1</v>
      </c>
      <c r="D11" s="34">
        <f>SUM(D5:D9)</f>
        <v>267</v>
      </c>
      <c r="E11" s="57">
        <v>1</v>
      </c>
      <c r="F11" s="34">
        <f>SUM(F5:F9)</f>
        <v>3892</v>
      </c>
      <c r="G11" s="57">
        <v>1</v>
      </c>
      <c r="H11" s="34">
        <f>SUM(H5:H9)</f>
        <v>6597</v>
      </c>
      <c r="I11" s="57">
        <v>1</v>
      </c>
      <c r="J11" s="34">
        <f>SUM(J5:J9)</f>
        <v>8580</v>
      </c>
      <c r="K11" s="57">
        <v>1</v>
      </c>
      <c r="L11" s="34">
        <f>SUM(L5:L9)</f>
        <v>7306</v>
      </c>
      <c r="M11" s="57">
        <v>1</v>
      </c>
      <c r="N11" s="34">
        <f>SUM(N5:N9)</f>
        <v>7199</v>
      </c>
      <c r="O11" s="57">
        <v>1</v>
      </c>
      <c r="P11" s="34">
        <f>SUM(P5:P9)</f>
        <v>2500</v>
      </c>
      <c r="Q11" s="57">
        <v>1</v>
      </c>
      <c r="R11" s="34">
        <f>SUM(R5:R9)</f>
        <v>111</v>
      </c>
      <c r="S11" s="57">
        <v>1</v>
      </c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H11" s="12" t="s">
        <v>10</v>
      </c>
      <c r="AI11" s="10">
        <v>0.23233506626638353</v>
      </c>
      <c r="AJ11" s="36">
        <f>C6</f>
        <v>0.2600994406463642</v>
      </c>
      <c r="AK11" s="14"/>
    </row>
    <row r="12" spans="1:37" ht="13.5" thickBot="1">
      <c r="A12" s="74" t="s">
        <v>31</v>
      </c>
      <c r="B12" s="89">
        <v>27314</v>
      </c>
      <c r="C12" s="90"/>
      <c r="D12" s="91">
        <v>243</v>
      </c>
      <c r="E12" s="90"/>
      <c r="F12" s="91">
        <v>2873</v>
      </c>
      <c r="G12" s="90"/>
      <c r="H12" s="92">
        <v>5137</v>
      </c>
      <c r="I12" s="90"/>
      <c r="J12" s="91">
        <v>6620</v>
      </c>
      <c r="K12" s="90"/>
      <c r="L12" s="91">
        <v>5486</v>
      </c>
      <c r="M12" s="90"/>
      <c r="N12" s="91">
        <v>5100</v>
      </c>
      <c r="O12" s="90"/>
      <c r="P12" s="91">
        <v>1785</v>
      </c>
      <c r="Q12" s="90"/>
      <c r="R12" s="89">
        <v>70</v>
      </c>
      <c r="S12" s="107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H12" s="12" t="s">
        <v>11</v>
      </c>
      <c r="AI12" s="10">
        <v>0.3978545800688292</v>
      </c>
      <c r="AJ12" s="36">
        <f>C7</f>
        <v>0.40892140798915194</v>
      </c>
      <c r="AK12" s="14"/>
    </row>
    <row r="13" spans="1:36" ht="13.5" thickBot="1">
      <c r="A13" s="31" t="s">
        <v>30</v>
      </c>
      <c r="B13" s="56">
        <f>B11-B12</f>
        <v>9138</v>
      </c>
      <c r="C13" s="57"/>
      <c r="D13" s="58">
        <f>D11-D12</f>
        <v>24</v>
      </c>
      <c r="E13" s="57"/>
      <c r="F13" s="58">
        <f aca="true" t="shared" si="0" ref="F13:R13">F11-F12</f>
        <v>1019</v>
      </c>
      <c r="G13" s="57"/>
      <c r="H13" s="59">
        <f t="shared" si="0"/>
        <v>1460</v>
      </c>
      <c r="I13" s="57"/>
      <c r="J13" s="58">
        <f t="shared" si="0"/>
        <v>1960</v>
      </c>
      <c r="K13" s="57"/>
      <c r="L13" s="58">
        <f t="shared" si="0"/>
        <v>1820</v>
      </c>
      <c r="M13" s="57"/>
      <c r="N13" s="58">
        <f t="shared" si="0"/>
        <v>2099</v>
      </c>
      <c r="O13" s="57"/>
      <c r="P13" s="58">
        <f t="shared" si="0"/>
        <v>715</v>
      </c>
      <c r="Q13" s="57"/>
      <c r="R13" s="56">
        <f t="shared" si="0"/>
        <v>41</v>
      </c>
      <c r="S13" s="57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H13" s="12" t="s">
        <v>12</v>
      </c>
      <c r="AI13" s="10">
        <v>0.08299773010177931</v>
      </c>
      <c r="AJ13" s="36">
        <f>C8</f>
        <v>0.10613593988360924</v>
      </c>
    </row>
    <row r="14" spans="1:36" ht="13.5" thickBot="1">
      <c r="A14" s="60" t="s">
        <v>26</v>
      </c>
      <c r="B14" s="61">
        <f>B13/B12</f>
        <v>0.33455370872080253</v>
      </c>
      <c r="C14" s="61"/>
      <c r="D14" s="62">
        <f>D13/D12</f>
        <v>0.09876543209876543</v>
      </c>
      <c r="E14" s="61"/>
      <c r="F14" s="62">
        <f aca="true" t="shared" si="1" ref="F14:R14">F13/F12</f>
        <v>0.3546815175774452</v>
      </c>
      <c r="G14" s="61"/>
      <c r="H14" s="63">
        <f t="shared" si="1"/>
        <v>0.28421257543313216</v>
      </c>
      <c r="I14" s="61"/>
      <c r="J14" s="62">
        <f t="shared" si="1"/>
        <v>0.29607250755287007</v>
      </c>
      <c r="K14" s="61"/>
      <c r="L14" s="62">
        <f t="shared" si="1"/>
        <v>0.33175355450236965</v>
      </c>
      <c r="M14" s="61"/>
      <c r="N14" s="62">
        <f t="shared" si="1"/>
        <v>0.4115686274509804</v>
      </c>
      <c r="O14" s="61"/>
      <c r="P14" s="62">
        <f t="shared" si="1"/>
        <v>0.4005602240896359</v>
      </c>
      <c r="Q14" s="61"/>
      <c r="R14" s="61">
        <f t="shared" si="1"/>
        <v>0.5857142857142857</v>
      </c>
      <c r="S14" s="61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H14" s="37" t="s">
        <v>13</v>
      </c>
      <c r="AI14" s="96">
        <v>0.2821263820751263</v>
      </c>
      <c r="AJ14" s="36">
        <f>C9</f>
        <v>0.22023843154980507</v>
      </c>
    </row>
    <row r="15" spans="1:34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93"/>
      <c r="AH15" s="41" t="s">
        <v>25</v>
      </c>
    </row>
    <row r="16" spans="1:35" ht="12.75">
      <c r="A16" s="120"/>
      <c r="B16" s="120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H16" s="1">
        <v>2005</v>
      </c>
      <c r="AI16" s="1">
        <v>2004</v>
      </c>
    </row>
    <row r="17" spans="1:38" ht="15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G17" s="1" t="s">
        <v>1</v>
      </c>
      <c r="AH17">
        <v>3328</v>
      </c>
      <c r="AI17">
        <v>4146</v>
      </c>
      <c r="AL17" s="64" t="s">
        <v>28</v>
      </c>
    </row>
    <row r="18" spans="1:35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G18" s="1" t="s">
        <v>2</v>
      </c>
      <c r="AH18">
        <v>30855</v>
      </c>
      <c r="AI18">
        <v>29264</v>
      </c>
    </row>
    <row r="19" spans="1:35" ht="12.7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G19" s="1" t="s">
        <v>3</v>
      </c>
      <c r="AH19">
        <v>46148</v>
      </c>
      <c r="AI19">
        <v>44589</v>
      </c>
    </row>
    <row r="20" spans="1:35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G20" s="1" t="s">
        <v>4</v>
      </c>
      <c r="AH20">
        <v>92307</v>
      </c>
      <c r="AI20">
        <v>90260</v>
      </c>
    </row>
    <row r="21" spans="1:35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G21" s="1" t="s">
        <v>5</v>
      </c>
      <c r="AH21">
        <v>90893</v>
      </c>
      <c r="AI21">
        <v>87809</v>
      </c>
    </row>
    <row r="22" spans="1:35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G22" s="1" t="s">
        <v>6</v>
      </c>
      <c r="AH22">
        <v>61358</v>
      </c>
      <c r="AI22">
        <v>59441</v>
      </c>
    </row>
    <row r="23" spans="1:35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G23" s="1" t="s">
        <v>7</v>
      </c>
      <c r="AH23">
        <v>13124</v>
      </c>
      <c r="AI23">
        <v>13129</v>
      </c>
    </row>
    <row r="24" spans="1:35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G24" s="1" t="s">
        <v>8</v>
      </c>
      <c r="AH24">
        <v>10018</v>
      </c>
      <c r="AI24">
        <v>9363</v>
      </c>
    </row>
    <row r="25" spans="1:35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H25">
        <f>SUM(AH17:AH24)</f>
        <v>348031</v>
      </c>
      <c r="AI25">
        <f>SUM(AI17:AI24)</f>
        <v>338001</v>
      </c>
    </row>
    <row r="26" spans="1:31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</row>
    <row r="27" spans="1:31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</row>
    <row r="28" spans="1:31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31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</row>
    <row r="30" spans="1:31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</row>
    <row r="31" spans="1:31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</row>
  </sheetData>
  <sheetProtection/>
  <mergeCells count="11">
    <mergeCell ref="A1:O1"/>
    <mergeCell ref="A16:B16"/>
    <mergeCell ref="H3:I3"/>
    <mergeCell ref="B3:C3"/>
    <mergeCell ref="D3:E3"/>
    <mergeCell ref="F3:G3"/>
    <mergeCell ref="R3:S3"/>
    <mergeCell ref="P3:Q3"/>
    <mergeCell ref="N3:O3"/>
    <mergeCell ref="J3:K3"/>
    <mergeCell ref="L3:M3"/>
  </mergeCells>
  <printOptions/>
  <pageMargins left="0.75" right="0.27" top="0.57" bottom="0.42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2012-06-05T10:03:33Z</cp:lastPrinted>
  <dcterms:created xsi:type="dcterms:W3CDTF">2003-11-05T09:55:20Z</dcterms:created>
  <dcterms:modified xsi:type="dcterms:W3CDTF">2012-08-06T10:35:22Z</dcterms:modified>
  <cp:category/>
  <cp:version/>
  <cp:contentType/>
  <cp:contentStatus/>
</cp:coreProperties>
</file>